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قصر بن عقيل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D169" i="1" s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5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<sst xmlns="http://schemas.openxmlformats.org/spreadsheetml/2006/main" count="554" uniqueCount="447">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</sst>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0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172180.48000000001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5" sqref="D15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99">
        <v>3500</v>
      </c>
      <c r="I11" s="217"/>
      <c r="J11" s="219"/>
      <c r="K11" s="219"/>
      <c r="L11" s="219"/>
      <c r="N11" s="141">
        <f t="shared" si="0"/>
        <v>0</v>
      </c>
      <c r="O11" s="141">
        <f t="shared" si="1"/>
        <v>3500</v>
      </c>
      <c r="P11" s="141">
        <f t="shared" si="2"/>
        <v>3500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3500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3500</v>
      </c>
      <c r="P12" s="6">
        <f t="shared" si="2"/>
        <v>3500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500</v>
      </c>
      <c r="O14" s="141">
        <f t="shared" si="1"/>
        <v>0</v>
      </c>
      <c r="P14" s="141">
        <f t="shared" si="2"/>
        <v>500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500</v>
      </c>
      <c r="O19" s="6">
        <f t="shared" si="1"/>
        <v>0</v>
      </c>
      <c r="P19" s="6">
        <f t="shared" si="2"/>
        <v>500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3500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500</v>
      </c>
      <c r="O26" s="9">
        <f t="shared" si="1"/>
        <v>3500</v>
      </c>
      <c r="P26" s="9">
        <f t="shared" si="2"/>
        <v>4000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E9" sqref="E9"/>
    </sheetView>
  </sheetViews>
  <sheetFormatPr defaultRowHeight="14.25"/>
  <cols>
    <col min="2" max="2" width="10.875" bestFit="1" customWidth="1"/>
    <col min="3" max="3" width="53.625" bestFit="1" customWidth="1"/>
    <col min="4" max="4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28063.52</v>
      </c>
      <c r="E5" s="223">
        <f>E6</f>
        <v>2163.52</v>
      </c>
      <c r="F5" s="224">
        <f>F210</f>
        <v>25900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2163.52</v>
      </c>
      <c r="E6" s="226">
        <f>E7+E38+E134+E190</f>
        <v>2163.52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2163.52</v>
      </c>
      <c r="E134" s="226">
        <f>SUM(E135,E137,E144,E150,E155,E157,E159,E161,E163,E165,E167,E169,E171,E183)</f>
        <v>2163.52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378.93</v>
      </c>
      <c r="E137" s="226">
        <f>SUM(E138:E143)</f>
        <v>378.93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378.93</v>
      </c>
      <c r="E143" s="226">
        <v>378.93</v>
      </c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14.75</v>
      </c>
      <c r="E144" s="226">
        <f>SUM(E145:E149)</f>
        <v>14.75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14.75</v>
      </c>
      <c r="E145" s="226">
        <v>14.75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764.2</v>
      </c>
      <c r="E155" s="226">
        <f>E156</f>
        <v>764.2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764.2</v>
      </c>
      <c r="E156" s="226">
        <v>764.2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473.14</v>
      </c>
      <c r="E165" s="226">
        <f>E166</f>
        <v>473.14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473.14</v>
      </c>
      <c r="E166" s="226">
        <v>473.14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251.25</v>
      </c>
      <c r="E167" s="226">
        <f>E168</f>
        <v>251.25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251.25</v>
      </c>
      <c r="E168" s="226">
        <v>251.25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281.25</v>
      </c>
      <c r="E169" s="226">
        <f>E170</f>
        <v>281.25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281.25</v>
      </c>
      <c r="E170" s="226">
        <v>281.25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25900</v>
      </c>
      <c r="E210" s="228"/>
      <c r="F210" s="227">
        <f>SUM(F211,F249)</f>
        <v>25900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25900</v>
      </c>
      <c r="E211" s="232"/>
      <c r="F211" s="227">
        <f>SUM(F212,F214,F223,F232,F238)</f>
        <v>25900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25900</v>
      </c>
      <c r="E238" s="232"/>
      <c r="F238" s="227">
        <f>SUM(F239:F248)</f>
        <v>25900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3900</v>
      </c>
      <c r="E240" s="232"/>
      <c r="F240" s="227">
        <v>3900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22000</v>
      </c>
      <c r="E244" s="232"/>
      <c r="F244" s="227">
        <v>22000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28063.52</v>
      </c>
      <c r="E293" s="243">
        <f>E5</f>
        <v>2163.52</v>
      </c>
      <c r="F293" s="243">
        <f>F210</f>
        <v>25900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D37" sqref="D37"/>
    </sheetView>
  </sheetViews>
  <sheetFormatPr defaultRowHeight="14.25"/>
  <cols>
    <col min="3" max="3" width="44.375" customWidth="1"/>
    <col min="4" max="4" width="14.375" customWidth="1"/>
    <col min="5" max="5" width="14.12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109560</v>
      </c>
      <c r="E7" s="295">
        <v>131460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109560</v>
      </c>
      <c r="E15" s="161">
        <f>SUM(E7:E14)</f>
        <v>131460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88349</v>
      </c>
      <c r="E17" s="298">
        <v>88349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88349</v>
      </c>
      <c r="E22" s="161">
        <f>SUM(E17:E21)</f>
        <v>88349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197909</v>
      </c>
      <c r="E33" s="166">
        <f>E15+E22+E31</f>
        <v>219809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E36" sqref="E36"/>
    </sheetView>
  </sheetViews>
  <sheetFormatPr defaultRowHeight="14.25"/>
  <cols>
    <col min="3" max="3" width="8.125" bestFit="1" customWidth="1"/>
    <col min="4" max="4" width="33.375" customWidth="1"/>
    <col min="5" max="5" width="13.875" customWidth="1"/>
    <col min="6" max="6" width="13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25728.52</v>
      </c>
      <c r="F19" s="298">
        <v>23565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25728.52</v>
      </c>
      <c r="F22" s="161">
        <f>SUM(F15:F21)</f>
        <v>23565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145638</v>
      </c>
      <c r="F25" s="295">
        <v>168038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26542.48</v>
      </c>
      <c r="F26" s="295">
        <v>28206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172180.48000000001</v>
      </c>
      <c r="F28" s="164">
        <f>SUM(F25:F27)</f>
        <v>196244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197909</v>
      </c>
      <c r="F30" s="166">
        <f>F13+F22+F28</f>
        <v>219809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25900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-25900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3900</v>
      </c>
      <c r="E34" s="117"/>
      <c r="F34" s="124">
        <v>31105002</v>
      </c>
      <c r="G34" s="125" t="s">
        <v>146</v>
      </c>
      <c r="H34" s="175"/>
      <c r="J34" s="140">
        <f t="shared" si="0"/>
        <v>-3900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22000</v>
      </c>
      <c r="E38" s="117"/>
      <c r="F38" s="124">
        <v>31105006</v>
      </c>
      <c r="G38" s="125" t="s">
        <v>154</v>
      </c>
      <c r="H38" s="175"/>
      <c r="J38" s="140">
        <f t="shared" si="0"/>
        <v>-22000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3500</v>
      </c>
      <c r="J43" s="140">
        <f t="shared" si="0"/>
        <v>3500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25900</v>
      </c>
      <c r="E48" s="119"/>
      <c r="F48" s="128"/>
      <c r="G48" s="50" t="s">
        <v>42</v>
      </c>
      <c r="H48" s="177">
        <f>H7+H8+H17+H26+H32+H43</f>
        <v>3500</v>
      </c>
      <c r="J48" s="51">
        <f>H48-D48</f>
        <v>-22400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168038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145638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2024-03-04T20:12:01Z</dcterms:modified>
</cp:coreProperties>
</file>